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240" yWindow="72" windowWidth="17496" windowHeight="7992"/>
  </bookViews>
  <sheets>
    <sheet name="Frais de déplacement" sheetId="1" r:id="rId1"/>
    <sheet name="Tableau des paramètres de base" sheetId="2" state="hidden" r:id="rId2"/>
    <sheet name="Destination km" sheetId="3" state="hidden" r:id="rId3"/>
    <sheet name="Feuil1" sheetId="4" r:id="rId4"/>
  </sheets>
  <definedNames>
    <definedName name="Allerretour">'Tableau des paramètres de base'!$B$17</definedName>
    <definedName name="Covoiturage">'Tableau des paramètres de base'!$B$19</definedName>
    <definedName name="Déjeuner">'Tableau des paramètres de base'!$E$3</definedName>
    <definedName name="Déplacement">'Tableau des paramètres de base'!$E$1</definedName>
    <definedName name="Destination">'Destination km'!$A$2:$A$19</definedName>
    <definedName name="Dîner">'Tableau des paramètres de base'!$E$4</definedName>
    <definedName name="kmaller">'Destination km'!$B$3:$B$19</definedName>
    <definedName name="Parents">'Tableau des paramètres de base'!$B$21</definedName>
    <definedName name="Recherche">'Destination km'!$A$2:$C$19</definedName>
    <definedName name="Souper">'Tableau des paramètres de base'!$E$5</definedName>
  </definedNames>
  <calcPr calcId="145621"/>
</workbook>
</file>

<file path=xl/calcChain.xml><?xml version="1.0" encoding="utf-8"?>
<calcChain xmlns="http://schemas.openxmlformats.org/spreadsheetml/2006/main">
  <c r="H26" i="1" l="1"/>
  <c r="D24" i="1"/>
  <c r="H24" i="1" s="1"/>
  <c r="H33" i="1" l="1"/>
  <c r="H35" i="1" l="1"/>
  <c r="D22" i="1" l="1"/>
  <c r="D23" i="1"/>
  <c r="D25" i="1"/>
  <c r="D26" i="1"/>
  <c r="D27" i="1"/>
  <c r="D28" i="1"/>
  <c r="D29" i="1"/>
  <c r="E14" i="1" l="1"/>
  <c r="H14" i="1" s="1"/>
  <c r="B2" i="3" l="1"/>
  <c r="C2" i="3" s="1"/>
  <c r="B10" i="3"/>
  <c r="B4" i="3" l="1"/>
  <c r="B5" i="3"/>
  <c r="B6" i="3"/>
  <c r="B7" i="3"/>
  <c r="B8" i="3"/>
  <c r="B9" i="3"/>
  <c r="B11" i="3"/>
  <c r="B12" i="3"/>
  <c r="B13" i="3"/>
  <c r="B14" i="3"/>
  <c r="B15" i="3"/>
  <c r="B16" i="3"/>
  <c r="B17" i="3"/>
  <c r="B18" i="3"/>
  <c r="B19" i="3"/>
  <c r="B3" i="3"/>
  <c r="D21" i="1" l="1"/>
  <c r="H29" i="1" l="1"/>
  <c r="H23" i="1"/>
  <c r="H28" i="1"/>
  <c r="H25" i="1"/>
  <c r="H22" i="1"/>
  <c r="H27" i="1"/>
  <c r="H21" i="1"/>
  <c r="H43" i="1" l="1"/>
  <c r="H39" i="1"/>
  <c r="H40" i="1"/>
  <c r="H38" i="1"/>
  <c r="H18" i="1"/>
  <c r="H16" i="1"/>
</calcChain>
</file>

<file path=xl/sharedStrings.xml><?xml version="1.0" encoding="utf-8"?>
<sst xmlns="http://schemas.openxmlformats.org/spreadsheetml/2006/main" count="93" uniqueCount="78">
  <si>
    <t>Frais de déplacement</t>
  </si>
  <si>
    <t>Déjeuner</t>
  </si>
  <si>
    <t>Souper</t>
  </si>
  <si>
    <t>Frais d'hébergement</t>
  </si>
  <si>
    <t>Repas (maximum remboursable)</t>
  </si>
  <si>
    <t>Dîner</t>
  </si>
  <si>
    <t>Activité</t>
  </si>
  <si>
    <t>Endroit</t>
  </si>
  <si>
    <t>Départ</t>
  </si>
  <si>
    <t>Retour</t>
  </si>
  <si>
    <t>Date</t>
  </si>
  <si>
    <t>Heure</t>
  </si>
  <si>
    <t>DE</t>
  </si>
  <si>
    <t>À</t>
  </si>
  <si>
    <t>Taxi</t>
  </si>
  <si>
    <t>Autres transports</t>
  </si>
  <si>
    <t>Coût</t>
  </si>
  <si>
    <t>Note</t>
  </si>
  <si>
    <t>Sur présentation de pièces</t>
  </si>
  <si>
    <t>Autres dépenses</t>
  </si>
  <si>
    <t>Stationnement</t>
  </si>
  <si>
    <t>Description</t>
  </si>
  <si>
    <t>Véhicule</t>
  </si>
  <si>
    <t>Total</t>
  </si>
  <si>
    <t>Total des frais</t>
  </si>
  <si>
    <t>Déjeuner 1</t>
  </si>
  <si>
    <t>Dîner 2</t>
  </si>
  <si>
    <t>Dîner 1</t>
  </si>
  <si>
    <t>Déjeuner 2</t>
  </si>
  <si>
    <t>Déjeuner 3</t>
  </si>
  <si>
    <t>Dîner 3</t>
  </si>
  <si>
    <t>Souper 1</t>
  </si>
  <si>
    <t>Souper 2</t>
  </si>
  <si>
    <t>Souper 3</t>
  </si>
  <si>
    <t>Remboursement de dépenses</t>
  </si>
  <si>
    <t>ÎLES DE-LA-MADELEINE</t>
  </si>
  <si>
    <t>IMQ</t>
  </si>
  <si>
    <t>LENNOXVILLE</t>
  </si>
  <si>
    <t>BOIS DE BOULOGNE</t>
  </si>
  <si>
    <t>GASPÉ</t>
  </si>
  <si>
    <t>GÉRALD GODIN</t>
  </si>
  <si>
    <t>GRANBY</t>
  </si>
  <si>
    <t>MATANE</t>
  </si>
  <si>
    <t>MONTRÉAL</t>
  </si>
  <si>
    <t>QUÉBEC</t>
  </si>
  <si>
    <t>RIMOUSKI</t>
  </si>
  <si>
    <t>SHERBROOKE</t>
  </si>
  <si>
    <t>SOREL</t>
  </si>
  <si>
    <t>STE-FOY</t>
  </si>
  <si>
    <t>VICTORIAVILLE</t>
  </si>
  <si>
    <t>Aller-Retour</t>
  </si>
  <si>
    <t>Aller seulement</t>
  </si>
  <si>
    <t>RIVIÈRES-DU-LOUP</t>
  </si>
  <si>
    <t>Aller-retour</t>
  </si>
  <si>
    <t>Taxi Aller retour</t>
  </si>
  <si>
    <t>Autre</t>
  </si>
  <si>
    <t>LÉVIS</t>
  </si>
  <si>
    <t>Ce tableau doit être trié par ordre alphabétique</t>
  </si>
  <si>
    <t>Nombre de nuitées</t>
  </si>
  <si>
    <t>Mode de paiement</t>
  </si>
  <si>
    <t>Visa SEECD</t>
  </si>
  <si>
    <t>Nom de l'établissement</t>
  </si>
  <si>
    <t>Modes de paiement</t>
  </si>
  <si>
    <t>Signature :</t>
  </si>
  <si>
    <t>Covoiturage</t>
  </si>
  <si>
    <t>Jour 1</t>
  </si>
  <si>
    <t>Jour 2</t>
  </si>
  <si>
    <t>Jour 3</t>
  </si>
  <si>
    <t>Hôtel</t>
  </si>
  <si>
    <t>Parents ou amis</t>
  </si>
  <si>
    <t>Seul</t>
  </si>
  <si>
    <t>Parents/amis</t>
  </si>
  <si>
    <t>Frais de déplacement avec covoiturage</t>
  </si>
  <si>
    <t>Hébergement sans pièce justificative</t>
  </si>
  <si>
    <t>Hébergement parents/amis</t>
  </si>
  <si>
    <t>DRUMMONDVILLE</t>
  </si>
  <si>
    <t>Aucune pièce n'est requise</t>
  </si>
  <si>
    <t>Nombre km parcourus aller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</si>
</sst>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* #,##0.00_)\ &quot;$&quot;_ ;_ * \(#,##0.00\)\ &quot;$&quot;_ ;_ * &quot;-&quot;??_)\ &quot;$&quot;_ ;_ @_ "/>
    <numFmt numFmtId="164" formatCode="_-* #,##0.00&quot; $&quot;_-;\-* #,##0.00&quot; $&quot;_-;_-* &quot;-&quot;??&quot; $&quot;_-;_-@_-"/>
    <numFmt numFmtId="165" formatCode="#,##0.00\ &quot;$&quot;"/>
    <numFmt numFmtId="166" formatCode="[$-F800]dddd\,\ mmmm\ dd\,\ yyyy"/>
  </numFmts>
  <fonts count="17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3" tint="0.39997558519241921"/>
      <name val="Arial"/>
      <family val="2"/>
    </font>
    <font>
      <sz val="9"/>
      <color theme="4" tint="-0.249977111117893"/>
      <name val="Calibri"/>
      <family val="2"/>
    </font>
    <font>
      <sz val="10"/>
      <color rgb="FF000000"/>
      <name val="Arial"/>
      <family val="2"/>
    </font>
    <font>
      <sz val="8"/>
      <color rgb="FF000000"/>
      <name val="Tahoma"/>
      <family val="2"/>
    </font>
    <font>
      <b/>
      <sz val="8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97">
    <xf numFmtId="0" fontId="0" fillId="0" borderId="0" xfId="0"/>
    <xf numFmtId="164" fontId="5" fillId="0" borderId="0" xfId="1"/>
    <xf numFmtId="0" fontId="5" fillId="0" borderId="0" xfId="0" applyFont="1"/>
    <xf numFmtId="0" fontId="4" fillId="4" borderId="6" xfId="0" applyFont="1" applyFill="1" applyBorder="1" applyAlignment="1" applyProtection="1">
      <alignment horizontal="left" vertical="top" wrapText="1"/>
      <protection locked="0"/>
    </xf>
    <xf numFmtId="0" fontId="4" fillId="4" borderId="11" xfId="0" applyFont="1" applyFill="1" applyBorder="1" applyAlignment="1" applyProtection="1">
      <alignment horizontal="left" vertical="top" wrapText="1"/>
      <protection locked="0"/>
    </xf>
    <xf numFmtId="0" fontId="4" fillId="4" borderId="7" xfId="0" applyFont="1" applyFill="1" applyBorder="1" applyAlignment="1" applyProtection="1">
      <alignment horizontal="left" vertical="top" wrapText="1"/>
      <protection locked="0"/>
    </xf>
    <xf numFmtId="164" fontId="5" fillId="2" borderId="6" xfId="1" applyFill="1" applyBorder="1" applyAlignment="1" applyProtection="1">
      <alignment horizontal="right"/>
      <protection locked="0"/>
    </xf>
    <xf numFmtId="14" fontId="4" fillId="4" borderId="0" xfId="0" applyNumberFormat="1" applyFont="1" applyFill="1" applyAlignment="1" applyProtection="1">
      <alignment vertical="top" wrapText="1"/>
      <protection locked="0"/>
    </xf>
    <xf numFmtId="0" fontId="0" fillId="0" borderId="0" xfId="0" applyProtection="1"/>
    <xf numFmtId="0" fontId="2" fillId="0" borderId="0" xfId="0" applyFont="1" applyFill="1" applyBorder="1" applyAlignment="1" applyProtection="1">
      <alignment horizontal="centerContinuous"/>
    </xf>
    <xf numFmtId="0" fontId="3" fillId="0" borderId="0" xfId="0" applyFont="1" applyFill="1" applyBorder="1" applyAlignment="1" applyProtection="1">
      <alignment horizontal="centerContinuous"/>
    </xf>
    <xf numFmtId="0" fontId="0" fillId="0" borderId="0" xfId="0" applyFill="1" applyBorder="1" applyAlignment="1" applyProtection="1">
      <alignment horizontal="centerContinuous"/>
    </xf>
    <xf numFmtId="0" fontId="3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right"/>
    </xf>
    <xf numFmtId="0" fontId="0" fillId="0" borderId="1" xfId="0" applyBorder="1" applyProtection="1"/>
    <xf numFmtId="0" fontId="3" fillId="0" borderId="1" xfId="0" applyFont="1" applyFill="1" applyBorder="1" applyAlignment="1" applyProtection="1">
      <alignment horizontal="center" wrapText="1"/>
    </xf>
    <xf numFmtId="14" fontId="0" fillId="0" borderId="0" xfId="0" applyNumberFormat="1" applyAlignment="1" applyProtection="1">
      <alignment horizontal="left" vertical="top"/>
    </xf>
    <xf numFmtId="0" fontId="10" fillId="0" borderId="0" xfId="0" applyFont="1" applyFill="1" applyAlignment="1" applyProtection="1">
      <alignment horizontal="left" vertical="top"/>
    </xf>
    <xf numFmtId="0" fontId="3" fillId="0" borderId="0" xfId="0" applyFont="1" applyFill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Protection="1"/>
    <xf numFmtId="0" fontId="7" fillId="0" borderId="0" xfId="0" applyFont="1" applyFill="1" applyAlignment="1" applyProtection="1">
      <alignment horizontal="left" vertical="top"/>
    </xf>
    <xf numFmtId="0" fontId="7" fillId="0" borderId="0" xfId="0" applyFont="1" applyFill="1" applyAlignment="1" applyProtection="1">
      <alignment horizontal="right"/>
    </xf>
    <xf numFmtId="0" fontId="0" fillId="0" borderId="0" xfId="0" applyBorder="1" applyProtection="1"/>
    <xf numFmtId="164" fontId="3" fillId="0" borderId="0" xfId="1" applyFont="1" applyFill="1" applyBorder="1" applyProtection="1"/>
    <xf numFmtId="164" fontId="3" fillId="0" borderId="0" xfId="1" applyFont="1" applyFill="1" applyBorder="1" applyAlignment="1" applyProtection="1">
      <alignment vertical="top"/>
    </xf>
    <xf numFmtId="0" fontId="7" fillId="0" borderId="0" xfId="0" applyFont="1" applyFill="1" applyProtection="1"/>
    <xf numFmtId="0" fontId="0" fillId="0" borderId="0" xfId="0" applyFill="1" applyProtection="1"/>
    <xf numFmtId="0" fontId="8" fillId="0" borderId="0" xfId="0" applyFont="1" applyFill="1" applyAlignment="1" applyProtection="1">
      <alignment horizontal="left" vertical="top" wrapText="1"/>
    </xf>
    <xf numFmtId="0" fontId="10" fillId="0" borderId="0" xfId="0" applyFont="1" applyFill="1" applyProtection="1"/>
    <xf numFmtId="0" fontId="5" fillId="0" borderId="0" xfId="0" applyFont="1" applyFill="1" applyProtection="1"/>
    <xf numFmtId="14" fontId="4" fillId="0" borderId="0" xfId="0" applyNumberFormat="1" applyFont="1" applyFill="1" applyAlignment="1" applyProtection="1">
      <alignment vertical="top" wrapText="1"/>
    </xf>
    <xf numFmtId="0" fontId="5" fillId="0" borderId="2" xfId="0" applyFont="1" applyFill="1" applyBorder="1" applyProtection="1"/>
    <xf numFmtId="0" fontId="4" fillId="0" borderId="0" xfId="0" applyFont="1" applyFill="1" applyProtection="1"/>
    <xf numFmtId="164" fontId="5" fillId="0" borderId="0" xfId="1" applyFill="1" applyBorder="1" applyProtection="1"/>
    <xf numFmtId="0" fontId="9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Alignment="1" applyProtection="1">
      <alignment horizontal="right"/>
    </xf>
    <xf numFmtId="164" fontId="3" fillId="0" borderId="4" xfId="1" applyFont="1" applyFill="1" applyBorder="1" applyAlignment="1" applyProtection="1">
      <alignment horizontal="right"/>
    </xf>
    <xf numFmtId="164" fontId="3" fillId="0" borderId="0" xfId="1" applyFont="1" applyFill="1" applyBorder="1" applyAlignment="1" applyProtection="1">
      <alignment horizontal="right"/>
    </xf>
    <xf numFmtId="0" fontId="7" fillId="0" borderId="0" xfId="0" applyFont="1"/>
    <xf numFmtId="0" fontId="8" fillId="3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center"/>
    </xf>
    <xf numFmtId="3" fontId="0" fillId="0" borderId="0" xfId="0" applyNumberFormat="1"/>
    <xf numFmtId="0" fontId="8" fillId="0" borderId="0" xfId="0" applyFont="1" applyProtection="1"/>
    <xf numFmtId="0" fontId="4" fillId="4" borderId="6" xfId="0" applyFont="1" applyFill="1" applyBorder="1" applyAlignment="1" applyProtection="1">
      <alignment horizontal="left" vertical="top" wrapText="1"/>
    </xf>
    <xf numFmtId="0" fontId="5" fillId="0" borderId="0" xfId="0" applyFont="1" applyAlignment="1">
      <alignment wrapText="1"/>
    </xf>
    <xf numFmtId="0" fontId="14" fillId="0" borderId="0" xfId="0" applyFont="1" applyFill="1" applyAlignment="1" applyProtection="1">
      <alignment horizontal="left"/>
    </xf>
    <xf numFmtId="0" fontId="5" fillId="0" borderId="12" xfId="0" applyFont="1" applyBorder="1"/>
    <xf numFmtId="0" fontId="5" fillId="0" borderId="13" xfId="0" applyFont="1" applyBorder="1"/>
    <xf numFmtId="0" fontId="0" fillId="0" borderId="13" xfId="0" applyBorder="1"/>
    <xf numFmtId="0" fontId="0" fillId="0" borderId="14" xfId="0" applyBorder="1"/>
    <xf numFmtId="165" fontId="4" fillId="4" borderId="0" xfId="0" applyNumberFormat="1" applyFont="1" applyFill="1" applyAlignment="1" applyProtection="1">
      <alignment vertical="top" wrapText="1"/>
      <protection locked="0"/>
    </xf>
    <xf numFmtId="0" fontId="8" fillId="0" borderId="0" xfId="0" applyFont="1" applyAlignment="1" applyProtection="1">
      <alignment vertical="top"/>
    </xf>
    <xf numFmtId="0" fontId="3" fillId="0" borderId="0" xfId="0" applyFont="1" applyFill="1" applyBorder="1" applyAlignment="1" applyProtection="1"/>
    <xf numFmtId="14" fontId="5" fillId="4" borderId="6" xfId="0" applyNumberFormat="1" applyFont="1" applyFill="1" applyBorder="1" applyAlignment="1" applyProtection="1">
      <alignment horizontal="centerContinuous"/>
      <protection locked="0"/>
    </xf>
    <xf numFmtId="165" fontId="5" fillId="0" borderId="0" xfId="2" applyNumberFormat="1" applyFont="1" applyFill="1" applyProtection="1"/>
    <xf numFmtId="165" fontId="5" fillId="0" borderId="2" xfId="2" applyNumberFormat="1" applyFont="1" applyFill="1" applyBorder="1" applyProtection="1"/>
    <xf numFmtId="0" fontId="5" fillId="0" borderId="0" xfId="0" applyFont="1" applyProtection="1"/>
    <xf numFmtId="0" fontId="3" fillId="0" borderId="0" xfId="0" applyFont="1" applyAlignment="1" applyProtection="1">
      <alignment horizontal="center"/>
    </xf>
    <xf numFmtId="44" fontId="0" fillId="4" borderId="0" xfId="0" applyNumberFormat="1" applyFill="1" applyProtection="1">
      <protection locked="0"/>
    </xf>
    <xf numFmtId="20" fontId="5" fillId="4" borderId="6" xfId="0" applyNumberFormat="1" applyFont="1" applyFill="1" applyBorder="1" applyAlignment="1" applyProtection="1">
      <alignment horizontal="centerContinuous"/>
      <protection locked="0"/>
    </xf>
    <xf numFmtId="0" fontId="15" fillId="0" borderId="0" xfId="0" applyFont="1"/>
    <xf numFmtId="44" fontId="15" fillId="0" borderId="0" xfId="2" applyFont="1"/>
    <xf numFmtId="165" fontId="15" fillId="0" borderId="0" xfId="2" applyNumberFormat="1" applyFont="1"/>
    <xf numFmtId="0" fontId="15" fillId="0" borderId="0" xfId="0" applyFont="1" applyBorder="1" applyAlignment="1">
      <alignment wrapText="1"/>
    </xf>
    <xf numFmtId="0" fontId="15" fillId="0" borderId="0" xfId="0" applyFont="1" applyBorder="1"/>
    <xf numFmtId="0" fontId="0" fillId="4" borderId="0" xfId="0" applyFill="1" applyProtection="1">
      <protection locked="0"/>
    </xf>
    <xf numFmtId="0" fontId="8" fillId="0" borderId="0" xfId="0" applyFont="1" applyFill="1" applyBorder="1" applyAlignment="1" applyProtection="1"/>
    <xf numFmtId="0" fontId="4" fillId="5" borderId="6" xfId="0" applyFont="1" applyFill="1" applyBorder="1" applyAlignment="1" applyProtection="1">
      <alignment horizontal="center" vertical="center" wrapText="1"/>
    </xf>
    <xf numFmtId="0" fontId="0" fillId="5" borderId="7" xfId="0" applyFill="1" applyBorder="1" applyAlignment="1" applyProtection="1">
      <alignment horizontal="right" vertical="top"/>
      <protection locked="0"/>
    </xf>
    <xf numFmtId="0" fontId="5" fillId="0" borderId="0" xfId="0" applyFont="1" applyAlignment="1">
      <alignment horizontal="center"/>
    </xf>
    <xf numFmtId="1" fontId="14" fillId="4" borderId="0" xfId="0" applyNumberFormat="1" applyFont="1" applyFill="1" applyAlignment="1" applyProtection="1">
      <alignment horizontal="center" vertical="center" wrapText="1"/>
      <protection locked="0"/>
    </xf>
    <xf numFmtId="166" fontId="0" fillId="0" borderId="0" xfId="0" applyNumberFormat="1" applyAlignment="1" applyProtection="1">
      <alignment horizontal="left"/>
    </xf>
    <xf numFmtId="0" fontId="1" fillId="0" borderId="0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wrapText="1"/>
    </xf>
    <xf numFmtId="0" fontId="0" fillId="0" borderId="3" xfId="0" applyBorder="1" applyAlignment="1" applyProtection="1">
      <alignment horizontal="center"/>
    </xf>
    <xf numFmtId="0" fontId="5" fillId="4" borderId="2" xfId="0" applyFont="1" applyFill="1" applyBorder="1" applyAlignment="1" applyProtection="1">
      <alignment horizontal="left"/>
      <protection locked="0"/>
    </xf>
    <xf numFmtId="0" fontId="4" fillId="4" borderId="7" xfId="0" applyFont="1" applyFill="1" applyBorder="1" applyAlignment="1" applyProtection="1">
      <alignment horizontal="left" vertical="top" wrapText="1"/>
      <protection locked="0"/>
    </xf>
    <xf numFmtId="0" fontId="4" fillId="4" borderId="9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 vertical="center" wrapText="1"/>
    </xf>
    <xf numFmtId="0" fontId="4" fillId="0" borderId="17" xfId="0" applyFont="1" applyFill="1" applyBorder="1" applyAlignment="1" applyProtection="1">
      <alignment horizontal="right" vertical="center" wrapText="1"/>
    </xf>
    <xf numFmtId="0" fontId="4" fillId="0" borderId="5" xfId="0" applyFont="1" applyFill="1" applyBorder="1" applyAlignment="1" applyProtection="1">
      <alignment horizontal="right" vertical="top" wrapText="1"/>
    </xf>
    <xf numFmtId="0" fontId="5" fillId="4" borderId="7" xfId="0" applyNumberFormat="1" applyFont="1" applyFill="1" applyBorder="1" applyAlignment="1" applyProtection="1">
      <alignment horizontal="left" vertical="top" wrapText="1"/>
      <protection locked="0"/>
    </xf>
    <xf numFmtId="0" fontId="0" fillId="4" borderId="8" xfId="0" applyNumberFormat="1" applyFill="1" applyBorder="1" applyAlignment="1" applyProtection="1">
      <alignment horizontal="left" vertical="top" wrapText="1"/>
      <protection locked="0"/>
    </xf>
    <xf numFmtId="0" fontId="0" fillId="4" borderId="9" xfId="0" applyNumberFormat="1" applyFill="1" applyBorder="1" applyAlignment="1" applyProtection="1">
      <alignment horizontal="left" vertical="top" wrapText="1"/>
      <protection locked="0"/>
    </xf>
    <xf numFmtId="0" fontId="16" fillId="4" borderId="0" xfId="0" applyNumberFormat="1" applyFont="1" applyFill="1" applyAlignment="1" applyProtection="1">
      <alignment vertical="top" wrapText="1"/>
      <protection locked="0"/>
    </xf>
    <xf numFmtId="0" fontId="5" fillId="4" borderId="15" xfId="0" applyNumberFormat="1" applyFont="1" applyFill="1" applyBorder="1" applyAlignment="1" applyProtection="1">
      <alignment horizontal="left" vertical="top" wrapText="1"/>
      <protection locked="0"/>
    </xf>
    <xf numFmtId="0" fontId="5" fillId="4" borderId="16" xfId="0" applyNumberFormat="1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right" vertical="center" wrapText="1"/>
    </xf>
    <xf numFmtId="0" fontId="4" fillId="4" borderId="11" xfId="0" applyFont="1" applyFill="1" applyBorder="1" applyAlignment="1" applyProtection="1">
      <alignment horizontal="center" vertical="top" wrapText="1"/>
    </xf>
    <xf numFmtId="0" fontId="4" fillId="4" borderId="0" xfId="0" applyFont="1" applyFill="1" applyBorder="1" applyAlignment="1" applyProtection="1">
      <alignment horizontal="center" vertical="top" wrapText="1"/>
    </xf>
    <xf numFmtId="0" fontId="4" fillId="4" borderId="18" xfId="0" applyFont="1" applyFill="1" applyBorder="1" applyAlignment="1" applyProtection="1">
      <alignment horizontal="center" vertical="top" wrapText="1"/>
    </xf>
    <xf numFmtId="0" fontId="4" fillId="4" borderId="19" xfId="0" applyFont="1" applyFill="1" applyBorder="1" applyAlignment="1" applyProtection="1">
      <alignment horizontal="center" vertical="top" wrapText="1"/>
    </xf>
    <xf numFmtId="0" fontId="3" fillId="6" borderId="3" xfId="0" applyFont="1" applyFill="1" applyBorder="1" applyProtection="1"/>
    <xf numFmtId="165" fontId="5" fillId="0" borderId="3" xfId="2" applyNumberFormat="1" applyFont="1" applyFill="1" applyBorder="1" applyProtection="1"/>
    <xf numFmtId="0" fontId="5" fillId="0" borderId="3" xfId="0" applyFont="1" applyFill="1" applyBorder="1" applyProtection="1"/>
  </cellXfs>
  <cellStyles count="3">
    <cellStyle name="Monétaire" xfId="2" builtinId="4"/>
    <cellStyle name="Monétaire_synthese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CheckBox" fmlaLink="'Tableau des paramètres de base'!$C$15" lockText="1" noThreeD="1"/>
</file>

<file path=xl/ctrlProps/ctrlProp11.xml><?xml version="1.0" encoding="utf-8"?>
<formControlPr xmlns="http://schemas.microsoft.com/office/spreadsheetml/2009/9/main" objectType="CheckBox" fmlaLink="'Destination km'!$C$21" lockText="1" noThreeD="1"/>
</file>

<file path=xl/ctrlProps/ctrlProp12.xml><?xml version="1.0" encoding="utf-8"?>
<formControlPr xmlns="http://schemas.microsoft.com/office/spreadsheetml/2009/9/main" objectType="CheckBox" fmlaLink="'Tableau des paramètres de base'!$B$17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'Tableau des paramètres de base'!$B$19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'Tableau des paramètres de base'!$B$21" lockText="1" noThreeD="1"/>
</file>

<file path=xl/ctrlProps/ctrlProp2.xml><?xml version="1.0" encoding="utf-8"?>
<formControlPr xmlns="http://schemas.microsoft.com/office/spreadsheetml/2009/9/main" objectType="CheckBox" fmlaLink="'Tableau des paramètres de base'!$A$11" lockText="1" noThreeD="1"/>
</file>

<file path=xl/ctrlProps/ctrlProp3.xml><?xml version="1.0" encoding="utf-8"?>
<formControlPr xmlns="http://schemas.microsoft.com/office/spreadsheetml/2009/9/main" objectType="CheckBox" fmlaLink="'Tableau des paramètres de base'!$B$11" lockText="1" noThreeD="1"/>
</file>

<file path=xl/ctrlProps/ctrlProp4.xml><?xml version="1.0" encoding="utf-8"?>
<formControlPr xmlns="http://schemas.microsoft.com/office/spreadsheetml/2009/9/main" objectType="CheckBox" fmlaLink="'Tableau des paramètres de base'!$C$11" lockText="1" noThreeD="1"/>
</file>

<file path=xl/ctrlProps/ctrlProp5.xml><?xml version="1.0" encoding="utf-8"?>
<formControlPr xmlns="http://schemas.microsoft.com/office/spreadsheetml/2009/9/main" objectType="CheckBox" fmlaLink="'Tableau des paramètres de base'!$A$13" lockText="1" noThreeD="1"/>
</file>

<file path=xl/ctrlProps/ctrlProp6.xml><?xml version="1.0" encoding="utf-8"?>
<formControlPr xmlns="http://schemas.microsoft.com/office/spreadsheetml/2009/9/main" objectType="CheckBox" fmlaLink="'Tableau des paramètres de base'!$B$13" lockText="1" noThreeD="1"/>
</file>

<file path=xl/ctrlProps/ctrlProp7.xml><?xml version="1.0" encoding="utf-8"?>
<formControlPr xmlns="http://schemas.microsoft.com/office/spreadsheetml/2009/9/main" objectType="CheckBox" fmlaLink="'Tableau des paramètres de base'!$C$13" lockText="1" noThreeD="1"/>
</file>

<file path=xl/ctrlProps/ctrlProp8.xml><?xml version="1.0" encoding="utf-8"?>
<formControlPr xmlns="http://schemas.microsoft.com/office/spreadsheetml/2009/9/main" objectType="CheckBox" fmlaLink="'Tableau des paramètres de base'!$A$15" lockText="1" noThreeD="1"/>
</file>

<file path=xl/ctrlProps/ctrlProp9.xml><?xml version="1.0" encoding="utf-8"?>
<formControlPr xmlns="http://schemas.microsoft.com/office/spreadsheetml/2009/9/main" objectType="CheckBox" fmlaLink="'Tableau des paramètres de base'!$B$1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868680</xdr:colOff>
          <xdr:row>0</xdr:row>
          <xdr:rowOff>68580</xdr:rowOff>
        </xdr:from>
        <xdr:to>
          <xdr:col>7</xdr:col>
          <xdr:colOff>678180</xdr:colOff>
          <xdr:row>0</xdr:row>
          <xdr:rowOff>297180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Imprimer</a:t>
              </a:r>
            </a:p>
            <a:p>
              <a:pPr algn="ctr" rtl="0">
                <a:defRPr sz="1000"/>
              </a:pPr>
              <a:endParaRPr lang="fr-CA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19</xdr:row>
          <xdr:rowOff>83820</xdr:rowOff>
        </xdr:from>
        <xdr:to>
          <xdr:col>2</xdr:col>
          <xdr:colOff>899160</xdr:colOff>
          <xdr:row>20</xdr:row>
          <xdr:rowOff>152400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Déjeuner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22</xdr:row>
          <xdr:rowOff>114300</xdr:rowOff>
        </xdr:from>
        <xdr:to>
          <xdr:col>2</xdr:col>
          <xdr:colOff>899160</xdr:colOff>
          <xdr:row>24</xdr:row>
          <xdr:rowOff>7620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Déjeuner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25</xdr:row>
          <xdr:rowOff>144780</xdr:rowOff>
        </xdr:from>
        <xdr:to>
          <xdr:col>2</xdr:col>
          <xdr:colOff>899160</xdr:colOff>
          <xdr:row>27</xdr:row>
          <xdr:rowOff>38100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Déjeuner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20</xdr:row>
          <xdr:rowOff>99060</xdr:rowOff>
        </xdr:from>
        <xdr:to>
          <xdr:col>2</xdr:col>
          <xdr:colOff>899160</xdr:colOff>
          <xdr:row>21</xdr:row>
          <xdr:rowOff>152400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Dîner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23</xdr:row>
          <xdr:rowOff>121920</xdr:rowOff>
        </xdr:from>
        <xdr:to>
          <xdr:col>2</xdr:col>
          <xdr:colOff>899160</xdr:colOff>
          <xdr:row>25</xdr:row>
          <xdr:rowOff>30480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Dîner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26</xdr:row>
          <xdr:rowOff>144780</xdr:rowOff>
        </xdr:from>
        <xdr:to>
          <xdr:col>2</xdr:col>
          <xdr:colOff>899160</xdr:colOff>
          <xdr:row>28</xdr:row>
          <xdr:rowOff>30480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Dîner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21</xdr:row>
          <xdr:rowOff>106680</xdr:rowOff>
        </xdr:from>
        <xdr:to>
          <xdr:col>2</xdr:col>
          <xdr:colOff>899160</xdr:colOff>
          <xdr:row>23</xdr:row>
          <xdr:rowOff>7620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Souper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24</xdr:row>
          <xdr:rowOff>137160</xdr:rowOff>
        </xdr:from>
        <xdr:to>
          <xdr:col>2</xdr:col>
          <xdr:colOff>899160</xdr:colOff>
          <xdr:row>26</xdr:row>
          <xdr:rowOff>30480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Souper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28</xdr:row>
          <xdr:rowOff>0</xdr:rowOff>
        </xdr:from>
        <xdr:to>
          <xdr:col>2</xdr:col>
          <xdr:colOff>899160</xdr:colOff>
          <xdr:row>29</xdr:row>
          <xdr:rowOff>60960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Souper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579120</xdr:colOff>
          <xdr:row>13</xdr:row>
          <xdr:rowOff>38100</xdr:rowOff>
        </xdr:from>
        <xdr:to>
          <xdr:col>5</xdr:col>
          <xdr:colOff>769620</xdr:colOff>
          <xdr:row>13</xdr:row>
          <xdr:rowOff>259080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16</xdr:row>
          <xdr:rowOff>45720</xdr:rowOff>
        </xdr:from>
        <xdr:to>
          <xdr:col>5</xdr:col>
          <xdr:colOff>762000</xdr:colOff>
          <xdr:row>17</xdr:row>
          <xdr:rowOff>121920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247651</xdr:colOff>
      <xdr:row>0</xdr:row>
      <xdr:rowOff>0</xdr:rowOff>
    </xdr:from>
    <xdr:to>
      <xdr:col>2</xdr:col>
      <xdr:colOff>0</xdr:colOff>
      <xdr:row>2</xdr:row>
      <xdr:rowOff>114299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0"/>
          <a:ext cx="1323974" cy="132397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11</xdr:row>
          <xdr:rowOff>22860</xdr:rowOff>
        </xdr:from>
        <xdr:to>
          <xdr:col>5</xdr:col>
          <xdr:colOff>579120</xdr:colOff>
          <xdr:row>12</xdr:row>
          <xdr:rowOff>99060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655320</xdr:colOff>
          <xdr:row>11</xdr:row>
          <xdr:rowOff>0</xdr:rowOff>
        </xdr:from>
        <xdr:to>
          <xdr:col>7</xdr:col>
          <xdr:colOff>30480</xdr:colOff>
          <xdr:row>12</xdr:row>
          <xdr:rowOff>83820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5</xdr:col>
      <xdr:colOff>28575</xdr:colOff>
      <xdr:row>13</xdr:row>
      <xdr:rowOff>209550</xdr:rowOff>
    </xdr:from>
    <xdr:to>
      <xdr:col>5</xdr:col>
      <xdr:colOff>533400</xdr:colOff>
      <xdr:row>14</xdr:row>
      <xdr:rowOff>57150</xdr:rowOff>
    </xdr:to>
    <xdr:cxnSp macro="">
      <xdr:nvCxnSpPr>
        <xdr:cNvPr id="4" name="Connecteur droit avec flèche 3"/>
        <xdr:cNvCxnSpPr/>
      </xdr:nvCxnSpPr>
      <xdr:spPr>
        <a:xfrm flipV="1">
          <a:off x="5724525" y="3295650"/>
          <a:ext cx="504825" cy="190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29</xdr:row>
          <xdr:rowOff>144780</xdr:rowOff>
        </xdr:from>
        <xdr:to>
          <xdr:col>4</xdr:col>
          <xdr:colOff>335280</xdr:colOff>
          <xdr:row>31</xdr:row>
          <xdr:rowOff>53340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31</xdr:row>
          <xdr:rowOff>114300</xdr:rowOff>
        </xdr:from>
        <xdr:to>
          <xdr:col>4</xdr:col>
          <xdr:colOff>411480</xdr:colOff>
          <xdr:row>33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A1:L51"/>
  <sheetViews>
    <sheetView tabSelected="1" topLeftCell="A19" zoomScaleNormal="100" zoomScalePageLayoutView="80" workbookViewId="0">
      <selection activeCell="G27" sqref="G27"/>
    </sheetView>
  </sheetViews>
  <sheetFormatPr baseColWidth="10" defaultColWidth="11.44140625" defaultRowHeight="13.2" x14ac:dyDescent="0.25"/>
  <cols>
    <col min="1" max="1" width="13.44140625" style="8" customWidth="1"/>
    <col min="2" max="2" width="10.109375" style="8" customWidth="1"/>
    <col min="3" max="3" width="20.109375" style="8" customWidth="1"/>
    <col min="4" max="4" width="18" style="8" customWidth="1"/>
    <col min="5" max="5" width="19.5546875" style="8" bestFit="1" customWidth="1"/>
    <col min="6" max="6" width="12.109375" style="8" customWidth="1"/>
    <col min="7" max="7" width="14" style="8" customWidth="1"/>
    <col min="8" max="8" width="11.88671875" style="8" bestFit="1" customWidth="1"/>
    <col min="9" max="16384" width="11.44140625" style="8"/>
  </cols>
  <sheetData>
    <row r="1" spans="1:12" ht="68.25" customHeight="1" x14ac:dyDescent="0.3">
      <c r="B1" s="9"/>
      <c r="C1" s="73" t="s">
        <v>34</v>
      </c>
      <c r="D1" s="73"/>
      <c r="E1" s="73"/>
      <c r="F1" s="73"/>
      <c r="G1" s="73"/>
      <c r="H1" s="73"/>
    </row>
    <row r="2" spans="1:12" ht="27" customHeight="1" x14ac:dyDescent="0.25">
      <c r="A2" s="74"/>
      <c r="B2" s="74"/>
      <c r="C2" s="74"/>
    </row>
    <row r="3" spans="1:12" x14ac:dyDescent="0.25">
      <c r="A3" s="10"/>
      <c r="B3" s="11"/>
      <c r="C3" s="11"/>
      <c r="D3" s="11"/>
      <c r="E3" s="11"/>
      <c r="F3" s="11"/>
    </row>
    <row r="4" spans="1:12" x14ac:dyDescent="0.25">
      <c r="A4" s="12" t="s">
        <v>6</v>
      </c>
      <c r="B4" s="11"/>
      <c r="C4" s="83"/>
      <c r="D4" s="84"/>
      <c r="E4" s="84"/>
      <c r="F4" s="84"/>
      <c r="G4" s="84"/>
      <c r="H4" s="85"/>
    </row>
    <row r="5" spans="1:12" x14ac:dyDescent="0.25">
      <c r="A5" s="12" t="s">
        <v>7</v>
      </c>
      <c r="B5" s="11"/>
      <c r="C5" s="83"/>
      <c r="D5" s="84"/>
      <c r="E5" s="84"/>
      <c r="F5" s="84"/>
      <c r="G5" s="84"/>
      <c r="H5" s="85"/>
    </row>
    <row r="6" spans="1:12" x14ac:dyDescent="0.25">
      <c r="A6" s="12" t="s">
        <v>64</v>
      </c>
      <c r="B6" s="11"/>
      <c r="C6" s="87"/>
      <c r="D6" s="88"/>
      <c r="E6" s="88"/>
      <c r="F6" s="88"/>
      <c r="G6" s="88"/>
      <c r="H6" s="88"/>
    </row>
    <row r="7" spans="1:12" x14ac:dyDescent="0.25">
      <c r="A7" s="12" t="s">
        <v>8</v>
      </c>
      <c r="B7" s="13" t="s">
        <v>10</v>
      </c>
      <c r="C7" s="54"/>
      <c r="D7" s="13" t="s">
        <v>11</v>
      </c>
      <c r="E7" s="60"/>
      <c r="F7" s="11"/>
    </row>
    <row r="8" spans="1:12" x14ac:dyDescent="0.25">
      <c r="A8" s="12" t="s">
        <v>9</v>
      </c>
      <c r="B8" s="13" t="s">
        <v>10</v>
      </c>
      <c r="C8" s="54"/>
      <c r="D8" s="13" t="s">
        <v>11</v>
      </c>
      <c r="E8" s="60"/>
      <c r="F8" s="11"/>
    </row>
    <row r="9" spans="1:12" ht="13.8" thickBot="1" x14ac:dyDescent="0.3">
      <c r="A9" s="14"/>
      <c r="B9" s="14"/>
      <c r="C9" s="14"/>
      <c r="D9" s="14"/>
      <c r="E9" s="14"/>
      <c r="F9" s="14"/>
      <c r="G9" s="14"/>
      <c r="H9" s="14"/>
    </row>
    <row r="10" spans="1:12" ht="13.8" thickBot="1" x14ac:dyDescent="0.3">
      <c r="A10" s="15" t="s">
        <v>10</v>
      </c>
      <c r="B10" s="75" t="s">
        <v>21</v>
      </c>
      <c r="C10" s="75"/>
      <c r="D10" s="75"/>
      <c r="E10" s="75"/>
      <c r="F10" s="15" t="s">
        <v>16</v>
      </c>
      <c r="G10" s="15" t="s">
        <v>17</v>
      </c>
      <c r="H10" s="15" t="s">
        <v>23</v>
      </c>
    </row>
    <row r="11" spans="1:12" x14ac:dyDescent="0.25">
      <c r="A11" s="16"/>
      <c r="B11" s="17" t="s">
        <v>0</v>
      </c>
      <c r="C11" s="18"/>
      <c r="G11" s="19"/>
    </row>
    <row r="12" spans="1:12" x14ac:dyDescent="0.25">
      <c r="B12" s="20"/>
      <c r="C12" s="21" t="s">
        <v>22</v>
      </c>
      <c r="D12" s="22" t="s">
        <v>12</v>
      </c>
      <c r="E12" s="44" t="s">
        <v>75</v>
      </c>
      <c r="F12" s="57" t="s">
        <v>70</v>
      </c>
      <c r="G12" s="28" t="s">
        <v>64</v>
      </c>
      <c r="H12" s="23"/>
    </row>
    <row r="13" spans="1:12" x14ac:dyDescent="0.25">
      <c r="B13" s="20"/>
      <c r="C13" s="20"/>
      <c r="D13" s="22" t="s">
        <v>13</v>
      </c>
      <c r="E13" s="4" t="s">
        <v>55</v>
      </c>
      <c r="G13" s="19"/>
      <c r="H13" s="24"/>
    </row>
    <row r="14" spans="1:12" ht="27" customHeight="1" x14ac:dyDescent="0.25">
      <c r="B14" s="20"/>
      <c r="C14" s="80"/>
      <c r="D14" s="81"/>
      <c r="E14" s="68" t="str">
        <f>IF(E13="","",IF(E13="autre","Inscrire le km aller en dessous",IF('Destination km'!C21=TRUE,VLOOKUP('Frais de déplacement'!E13,Recherche,3,FALSE),VLOOKUP(E13,Recherche,2,FALSE))))</f>
        <v>Inscrire le km aller en dessous</v>
      </c>
      <c r="F14" s="52" t="s">
        <v>53</v>
      </c>
      <c r="G14" s="40"/>
      <c r="H14" s="25">
        <f>IF(E13="","",IF(AND(Covoiturage=TRUE,'Destination km'!C21=TRUE,'Frais de déplacement'!E13="Autre"),'Frais de déplacement'!E15*2*'Tableau des paramètres de base'!E2,IF(AND(Covoiturage=TRUE,'Destination km'!C21=TRUE),'Frais de déplacement'!E14*'Tableau des paramètres de base'!E2,IF(AND(Covoiturage=TRUE,'Destination km'!C21=FALSE,'Frais de déplacement'!E13="Autre"),'Frais de déplacement'!E15*'Tableau des paramètres de base'!E2,IF(AND(Covoiturage=TRUE,'Destination km'!C21=FALSE),'Frais de déplacement'!E14*'Tableau des paramètres de base'!E2,IF(AND('Destination km'!C21=TRUE,E13="autre"),E15*Déplacement*2,IF(AND(E13="autre",'Destination km'!C21=FALSE),E15*Déplacement,E14*Déplacement)))))))</f>
        <v>0</v>
      </c>
      <c r="L14" s="57"/>
    </row>
    <row r="15" spans="1:12" ht="13.2" customHeight="1" x14ac:dyDescent="0.25">
      <c r="B15" s="20"/>
      <c r="C15" s="89" t="s">
        <v>77</v>
      </c>
      <c r="D15" s="81"/>
      <c r="E15" s="69"/>
      <c r="F15"/>
      <c r="G15" s="40"/>
      <c r="H15" s="25"/>
    </row>
    <row r="16" spans="1:12" x14ac:dyDescent="0.25">
      <c r="B16" s="82" t="s">
        <v>18</v>
      </c>
      <c r="C16" s="26" t="s">
        <v>14</v>
      </c>
      <c r="D16" s="22" t="s">
        <v>12</v>
      </c>
      <c r="E16" s="5"/>
      <c r="F16" s="6"/>
      <c r="G16" s="40"/>
      <c r="H16" s="24">
        <f>F16</f>
        <v>0</v>
      </c>
    </row>
    <row r="17" spans="1:8" x14ac:dyDescent="0.25">
      <c r="B17" s="82"/>
      <c r="C17" s="27"/>
      <c r="D17" s="22" t="s">
        <v>13</v>
      </c>
      <c r="E17" s="3"/>
      <c r="F17" s="43" t="s">
        <v>53</v>
      </c>
      <c r="G17" s="28"/>
      <c r="H17" s="24"/>
    </row>
    <row r="18" spans="1:8" x14ac:dyDescent="0.25">
      <c r="B18" s="82"/>
      <c r="C18" s="26" t="s">
        <v>15</v>
      </c>
      <c r="D18" s="78"/>
      <c r="E18" s="79"/>
      <c r="F18" s="6"/>
      <c r="G18" s="40"/>
      <c r="H18" s="24">
        <f>F18</f>
        <v>0</v>
      </c>
    </row>
    <row r="19" spans="1:8" x14ac:dyDescent="0.25">
      <c r="B19" s="20"/>
      <c r="C19" s="27"/>
      <c r="F19" s="27"/>
      <c r="G19" s="28"/>
      <c r="H19" s="24"/>
    </row>
    <row r="20" spans="1:8" x14ac:dyDescent="0.25">
      <c r="A20" s="58" t="s">
        <v>10</v>
      </c>
      <c r="B20" s="20"/>
      <c r="C20" s="41"/>
      <c r="F20" s="27"/>
      <c r="G20" s="28"/>
      <c r="H20" s="24"/>
    </row>
    <row r="21" spans="1:8" x14ac:dyDescent="0.25">
      <c r="A21" s="7"/>
      <c r="B21" s="29" t="s">
        <v>65</v>
      </c>
      <c r="C21" s="90"/>
      <c r="D21" s="55">
        <f>Déjeuner</f>
        <v>17</v>
      </c>
      <c r="E21" s="30"/>
      <c r="F21"/>
      <c r="G21" s="40"/>
      <c r="H21" s="24">
        <f>IF('Tableau des paramètres de base'!A11=TRUE,D21,0)</f>
        <v>0</v>
      </c>
    </row>
    <row r="22" spans="1:8" x14ac:dyDescent="0.25">
      <c r="A22" s="31"/>
      <c r="B22" s="20"/>
      <c r="C22" s="91"/>
      <c r="D22" s="55">
        <f>Dîner</f>
        <v>26</v>
      </c>
      <c r="E22" s="30"/>
      <c r="F22"/>
      <c r="G22" s="40"/>
      <c r="H22" s="24">
        <f>IF('Tableau des paramètres de base'!A13=TRUE,D22,0)</f>
        <v>0</v>
      </c>
    </row>
    <row r="23" spans="1:8" x14ac:dyDescent="0.25">
      <c r="A23" s="31"/>
      <c r="B23" s="20"/>
      <c r="C23" s="92"/>
      <c r="D23" s="55">
        <f>Souper</f>
        <v>32.5</v>
      </c>
      <c r="E23" s="30"/>
      <c r="F23"/>
      <c r="G23" s="40"/>
      <c r="H23" s="24">
        <f>IF('Tableau des paramètres de base'!A15=TRUE,D23,0)</f>
        <v>0</v>
      </c>
    </row>
    <row r="24" spans="1:8" x14ac:dyDescent="0.25">
      <c r="A24" s="7"/>
      <c r="B24" s="29" t="s">
        <v>66</v>
      </c>
      <c r="C24" s="93"/>
      <c r="D24" s="56">
        <f>Déjeuner</f>
        <v>17</v>
      </c>
      <c r="E24" s="32"/>
      <c r="F24"/>
      <c r="G24" s="40"/>
      <c r="H24" s="24">
        <f>IF('Tableau des paramètres de base'!B11=TRUE,D24,0)</f>
        <v>0</v>
      </c>
    </row>
    <row r="25" spans="1:8" x14ac:dyDescent="0.25">
      <c r="A25" s="31"/>
      <c r="B25" s="20"/>
      <c r="C25" s="91"/>
      <c r="D25" s="55">
        <f>Dîner</f>
        <v>26</v>
      </c>
      <c r="E25" s="30"/>
      <c r="F25"/>
      <c r="G25" s="40"/>
      <c r="H25" s="24">
        <f>IF('Tableau des paramètres de base'!B13=TRUE,D25,0)</f>
        <v>0</v>
      </c>
    </row>
    <row r="26" spans="1:8" x14ac:dyDescent="0.25">
      <c r="A26" s="31"/>
      <c r="B26" s="20"/>
      <c r="C26" s="92"/>
      <c r="D26" s="55">
        <f>Souper</f>
        <v>32.5</v>
      </c>
      <c r="E26" s="30"/>
      <c r="F26"/>
      <c r="G26" s="40"/>
      <c r="H26" s="24">
        <f>IF('Tableau des paramètres de base'!B15=TRUE,D26,0)</f>
        <v>0</v>
      </c>
    </row>
    <row r="27" spans="1:8" x14ac:dyDescent="0.25">
      <c r="A27" s="7"/>
      <c r="B27" s="29" t="s">
        <v>67</v>
      </c>
      <c r="C27" s="91"/>
      <c r="D27" s="56">
        <f>Déjeuner</f>
        <v>17</v>
      </c>
      <c r="E27" s="32"/>
      <c r="F27"/>
      <c r="G27" s="40"/>
      <c r="H27" s="24">
        <f>IF('Tableau des paramètres de base'!C11=TRUE,D27,0)</f>
        <v>0</v>
      </c>
    </row>
    <row r="28" spans="1:8" x14ac:dyDescent="0.25">
      <c r="A28" s="31"/>
      <c r="B28" s="20"/>
      <c r="C28" s="91"/>
      <c r="D28" s="55">
        <f>Dîner</f>
        <v>26</v>
      </c>
      <c r="E28" s="30"/>
      <c r="F28"/>
      <c r="G28" s="40"/>
      <c r="H28" s="24">
        <f>IF('Tableau des paramètres de base'!C13=TRUE,D28,0)</f>
        <v>0</v>
      </c>
    </row>
    <row r="29" spans="1:8" x14ac:dyDescent="0.25">
      <c r="B29" s="20"/>
      <c r="C29" s="94"/>
      <c r="D29" s="95">
        <f>Souper</f>
        <v>32.5</v>
      </c>
      <c r="E29" s="96"/>
      <c r="F29"/>
      <c r="G29" s="40"/>
      <c r="H29" s="24">
        <f>IF('Tableau des paramètres de base'!C15=TRUE,D29,0)</f>
        <v>0</v>
      </c>
    </row>
    <row r="30" spans="1:8" x14ac:dyDescent="0.25">
      <c r="B30" s="29" t="s">
        <v>3</v>
      </c>
      <c r="D30" s="20"/>
      <c r="E30" s="20"/>
      <c r="G30" s="19"/>
      <c r="H30" s="24"/>
    </row>
    <row r="31" spans="1:8" x14ac:dyDescent="0.25">
      <c r="B31" s="20"/>
      <c r="C31" s="33" t="s">
        <v>18</v>
      </c>
      <c r="D31" s="30" t="s">
        <v>68</v>
      </c>
      <c r="F31"/>
      <c r="G31" s="40"/>
    </row>
    <row r="32" spans="1:8" x14ac:dyDescent="0.25">
      <c r="B32" s="20"/>
      <c r="C32" s="33" t="s">
        <v>61</v>
      </c>
      <c r="D32" s="30"/>
      <c r="F32"/>
      <c r="G32" s="40"/>
    </row>
    <row r="33" spans="1:8" ht="13.8" x14ac:dyDescent="0.25">
      <c r="B33" s="20"/>
      <c r="C33" s="46" t="s">
        <v>76</v>
      </c>
      <c r="D33" s="86" t="s">
        <v>69</v>
      </c>
      <c r="E33" s="86"/>
      <c r="G33" s="57"/>
      <c r="H33" s="24" t="str">
        <f>IF(Parents=TRUE,'Tableau des paramètres de base'!$E$7,"")</f>
        <v/>
      </c>
    </row>
    <row r="34" spans="1:8" x14ac:dyDescent="0.25">
      <c r="B34" s="20"/>
      <c r="C34" s="46" t="s">
        <v>58</v>
      </c>
      <c r="D34" s="71"/>
      <c r="E34" s="27"/>
      <c r="F34" s="70"/>
      <c r="G34" s="40"/>
      <c r="H34" s="24"/>
    </row>
    <row r="35" spans="1:8" x14ac:dyDescent="0.25">
      <c r="B35" s="20"/>
      <c r="C35" s="46" t="s">
        <v>59</v>
      </c>
      <c r="D35" s="66"/>
      <c r="E35" s="59"/>
      <c r="F35"/>
      <c r="G35" s="40"/>
      <c r="H35" s="24" t="str">
        <f>IF(D35="Autre",E35,"")</f>
        <v/>
      </c>
    </row>
    <row r="36" spans="1:8" x14ac:dyDescent="0.25">
      <c r="B36" s="29" t="s">
        <v>19</v>
      </c>
      <c r="C36" s="20"/>
      <c r="D36" s="20"/>
      <c r="E36" s="20"/>
      <c r="F36"/>
      <c r="G36" s="19"/>
      <c r="H36" s="24"/>
    </row>
    <row r="37" spans="1:8" x14ac:dyDescent="0.25">
      <c r="B37" s="20"/>
      <c r="C37" s="33" t="s">
        <v>18</v>
      </c>
      <c r="D37" s="20"/>
      <c r="E37" s="34"/>
      <c r="F37" s="34"/>
      <c r="G37" s="35"/>
      <c r="H37" s="23"/>
    </row>
    <row r="38" spans="1:8" x14ac:dyDescent="0.25">
      <c r="B38" s="27"/>
      <c r="C38" s="27"/>
      <c r="D38" s="27"/>
      <c r="E38" s="30" t="s">
        <v>20</v>
      </c>
      <c r="F38" s="51"/>
      <c r="G38" s="40"/>
      <c r="H38" s="24">
        <f>F38</f>
        <v>0</v>
      </c>
    </row>
    <row r="39" spans="1:8" x14ac:dyDescent="0.25">
      <c r="B39" s="27"/>
      <c r="C39" s="27"/>
      <c r="D39" s="27"/>
      <c r="E39" s="3"/>
      <c r="F39" s="51"/>
      <c r="G39" s="40"/>
      <c r="H39" s="24">
        <f t="shared" ref="H39:H40" si="0">F39</f>
        <v>0</v>
      </c>
    </row>
    <row r="40" spans="1:8" x14ac:dyDescent="0.25">
      <c r="B40" s="27"/>
      <c r="C40" s="27"/>
      <c r="D40" s="27"/>
      <c r="E40" s="3"/>
      <c r="F40" s="51"/>
      <c r="G40" s="40"/>
      <c r="H40" s="24">
        <f t="shared" si="0"/>
        <v>0</v>
      </c>
    </row>
    <row r="41" spans="1:8" x14ac:dyDescent="0.25">
      <c r="B41" s="27"/>
      <c r="C41" s="27"/>
      <c r="D41" s="27"/>
      <c r="E41" s="27"/>
      <c r="F41" s="27"/>
      <c r="G41" s="27"/>
      <c r="H41" s="23"/>
    </row>
    <row r="42" spans="1:8" ht="13.8" thickBot="1" x14ac:dyDescent="0.3">
      <c r="B42" s="27"/>
      <c r="C42" s="27"/>
      <c r="D42" s="27"/>
      <c r="E42" s="27"/>
      <c r="F42" s="27"/>
      <c r="G42" s="27"/>
    </row>
    <row r="43" spans="1:8" ht="14.4" thickTop="1" thickBot="1" x14ac:dyDescent="0.3">
      <c r="B43" s="27"/>
      <c r="C43" s="27"/>
      <c r="D43" s="27"/>
      <c r="E43" s="20"/>
      <c r="G43" s="36" t="s">
        <v>24</v>
      </c>
      <c r="H43" s="37">
        <f>SUM(H13:H40)</f>
        <v>0</v>
      </c>
    </row>
    <row r="44" spans="1:8" ht="13.8" thickTop="1" x14ac:dyDescent="0.25">
      <c r="B44" s="27"/>
      <c r="C44" s="27"/>
      <c r="D44" s="27"/>
      <c r="E44" s="20"/>
      <c r="G44" s="36"/>
      <c r="H44" s="38"/>
    </row>
    <row r="45" spans="1:8" x14ac:dyDescent="0.25">
      <c r="B45" s="27"/>
      <c r="C45" s="27"/>
      <c r="D45" s="27"/>
      <c r="E45" s="20"/>
      <c r="G45" s="36"/>
      <c r="H45" s="38"/>
    </row>
    <row r="46" spans="1:8" x14ac:dyDescent="0.25">
      <c r="A46" s="27"/>
      <c r="B46" s="27"/>
      <c r="C46" s="27"/>
      <c r="D46" s="27"/>
      <c r="E46" s="27"/>
      <c r="F46" s="27"/>
    </row>
    <row r="47" spans="1:8" x14ac:dyDescent="0.25">
      <c r="A47" s="76"/>
      <c r="B47" s="76"/>
      <c r="C47" s="76"/>
      <c r="D47" s="76"/>
      <c r="E47" s="27"/>
      <c r="F47" s="27"/>
    </row>
    <row r="48" spans="1:8" x14ac:dyDescent="0.25">
      <c r="A48" s="53" t="s">
        <v>63</v>
      </c>
      <c r="B48" s="77"/>
      <c r="C48" s="77"/>
      <c r="D48" s="77"/>
      <c r="E48" s="27"/>
      <c r="F48" s="20" t="s">
        <v>10</v>
      </c>
      <c r="G48" s="72"/>
      <c r="H48" s="72"/>
    </row>
    <row r="49" spans="1:6" customFormat="1" x14ac:dyDescent="0.25">
      <c r="A49" s="39"/>
    </row>
    <row r="50" spans="1:6" x14ac:dyDescent="0.25">
      <c r="A50" s="26"/>
      <c r="B50" s="67"/>
      <c r="C50" s="67"/>
      <c r="D50" s="67"/>
      <c r="E50" s="27"/>
      <c r="F50" s="27"/>
    </row>
    <row r="51" spans="1:6" x14ac:dyDescent="0.25">
      <c r="B51" s="67"/>
      <c r="C51" s="67"/>
      <c r="D51" s="67"/>
    </row>
  </sheetData>
  <sheetProtection password="CBEB" sheet="1" objects="1" scenarios="1" selectLockedCells="1"/>
  <mergeCells count="14">
    <mergeCell ref="G48:H48"/>
    <mergeCell ref="C1:H1"/>
    <mergeCell ref="A2:C2"/>
    <mergeCell ref="B10:E10"/>
    <mergeCell ref="A47:D47"/>
    <mergeCell ref="B48:D48"/>
    <mergeCell ref="D18:E18"/>
    <mergeCell ref="C14:D14"/>
    <mergeCell ref="B16:B18"/>
    <mergeCell ref="C4:H4"/>
    <mergeCell ref="C5:H5"/>
    <mergeCell ref="D33:E33"/>
    <mergeCell ref="C6:H6"/>
    <mergeCell ref="C15:D15"/>
  </mergeCells>
  <dataValidations count="1">
    <dataValidation type="list" allowBlank="1" showInputMessage="1" showErrorMessage="1" sqref="E13">
      <formula1>Destination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scale="75" orientation="portrait" r:id="rId1"/>
  <headerFooter alignWithMargins="0">
    <oddFooter xml:space="preserve">&amp;L 
 Révision - assemblée générale du 2012-10-23
  Mise à jour en janvier 2015 - avril 2016 - septembre 2016 - janvier 2017 - janv 2018_janv_2019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Imprimer">
                <anchor moveWithCells="1">
                  <from>
                    <xdr:col>6</xdr:col>
                    <xdr:colOff>868680</xdr:colOff>
                    <xdr:row>0</xdr:row>
                    <xdr:rowOff>68580</xdr:rowOff>
                  </from>
                  <to>
                    <xdr:col>7</xdr:col>
                    <xdr:colOff>678180</xdr:colOff>
                    <xdr:row>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182880</xdr:colOff>
                    <xdr:row>19</xdr:row>
                    <xdr:rowOff>83820</xdr:rowOff>
                  </from>
                  <to>
                    <xdr:col>2</xdr:col>
                    <xdr:colOff>899160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</xdr:col>
                    <xdr:colOff>182880</xdr:colOff>
                    <xdr:row>22</xdr:row>
                    <xdr:rowOff>114300</xdr:rowOff>
                  </from>
                  <to>
                    <xdr:col>2</xdr:col>
                    <xdr:colOff>899160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</xdr:col>
                    <xdr:colOff>182880</xdr:colOff>
                    <xdr:row>25</xdr:row>
                    <xdr:rowOff>144780</xdr:rowOff>
                  </from>
                  <to>
                    <xdr:col>2</xdr:col>
                    <xdr:colOff>899160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</xdr:col>
                    <xdr:colOff>182880</xdr:colOff>
                    <xdr:row>20</xdr:row>
                    <xdr:rowOff>99060</xdr:rowOff>
                  </from>
                  <to>
                    <xdr:col>2</xdr:col>
                    <xdr:colOff>899160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</xdr:col>
                    <xdr:colOff>182880</xdr:colOff>
                    <xdr:row>23</xdr:row>
                    <xdr:rowOff>121920</xdr:rowOff>
                  </from>
                  <to>
                    <xdr:col>2</xdr:col>
                    <xdr:colOff>899160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</xdr:col>
                    <xdr:colOff>182880</xdr:colOff>
                    <xdr:row>26</xdr:row>
                    <xdr:rowOff>144780</xdr:rowOff>
                  </from>
                  <to>
                    <xdr:col>2</xdr:col>
                    <xdr:colOff>899160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2</xdr:col>
                    <xdr:colOff>182880</xdr:colOff>
                    <xdr:row>21</xdr:row>
                    <xdr:rowOff>106680</xdr:rowOff>
                  </from>
                  <to>
                    <xdr:col>2</xdr:col>
                    <xdr:colOff>899160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2</xdr:col>
                    <xdr:colOff>182880</xdr:colOff>
                    <xdr:row>24</xdr:row>
                    <xdr:rowOff>137160</xdr:rowOff>
                  </from>
                  <to>
                    <xdr:col>2</xdr:col>
                    <xdr:colOff>899160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2</xdr:col>
                    <xdr:colOff>182880</xdr:colOff>
                    <xdr:row>28</xdr:row>
                    <xdr:rowOff>0</xdr:rowOff>
                  </from>
                  <to>
                    <xdr:col>2</xdr:col>
                    <xdr:colOff>899160</xdr:colOff>
                    <xdr:row>29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4" name="Check Box 15">
              <controlPr defaultSize="0" autoFill="0" autoLine="0" autoPict="0" altText="">
                <anchor moveWithCells="1">
                  <from>
                    <xdr:col>5</xdr:col>
                    <xdr:colOff>579120</xdr:colOff>
                    <xdr:row>13</xdr:row>
                    <xdr:rowOff>38100</xdr:rowOff>
                  </from>
                  <to>
                    <xdr:col>5</xdr:col>
                    <xdr:colOff>769620</xdr:colOff>
                    <xdr:row>13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5" name="Check Box 18">
              <controlPr defaultSize="0" autoFill="0" autoLine="0" autoPict="0" altText="">
                <anchor moveWithCells="1">
                  <from>
                    <xdr:col>5</xdr:col>
                    <xdr:colOff>571500</xdr:colOff>
                    <xdr:row>16</xdr:row>
                    <xdr:rowOff>45720</xdr:rowOff>
                  </from>
                  <to>
                    <xdr:col>5</xdr:col>
                    <xdr:colOff>762000</xdr:colOff>
                    <xdr:row>17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6" name="Check Box 23">
              <controlPr defaultSize="0" autoFill="0" autoLine="0" autoPict="0">
                <anchor moveWithCells="1">
                  <from>
                    <xdr:col>5</xdr:col>
                    <xdr:colOff>274320</xdr:colOff>
                    <xdr:row>11</xdr:row>
                    <xdr:rowOff>22860</xdr:rowOff>
                  </from>
                  <to>
                    <xdr:col>5</xdr:col>
                    <xdr:colOff>579120</xdr:colOff>
                    <xdr:row>12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7" name="Check Box 24">
              <controlPr defaultSize="0" autoFill="0" autoLine="0" autoPict="0">
                <anchor moveWithCells="1">
                  <from>
                    <xdr:col>6</xdr:col>
                    <xdr:colOff>655320</xdr:colOff>
                    <xdr:row>11</xdr:row>
                    <xdr:rowOff>0</xdr:rowOff>
                  </from>
                  <to>
                    <xdr:col>7</xdr:col>
                    <xdr:colOff>30480</xdr:colOff>
                    <xdr:row>12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8" name="Check Box 29">
              <controlPr defaultSize="0" autoFill="0" autoLine="0" autoPict="0">
                <anchor moveWithCells="1">
                  <from>
                    <xdr:col>4</xdr:col>
                    <xdr:colOff>30480</xdr:colOff>
                    <xdr:row>29</xdr:row>
                    <xdr:rowOff>144780</xdr:rowOff>
                  </from>
                  <to>
                    <xdr:col>4</xdr:col>
                    <xdr:colOff>335280</xdr:colOff>
                    <xdr:row>31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9" name="Check Box 31">
              <controlPr defaultSize="0" autoFill="0" autoLine="0" autoPict="0">
                <anchor moveWithCells="1">
                  <from>
                    <xdr:col>4</xdr:col>
                    <xdr:colOff>30480</xdr:colOff>
                    <xdr:row>31</xdr:row>
                    <xdr:rowOff>114300</xdr:rowOff>
                  </from>
                  <to>
                    <xdr:col>4</xdr:col>
                    <xdr:colOff>411480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'Tableau des paramètres de base'!$G$3:$G$9</xm:f>
          </x14:formula1>
          <xm:sqref>D35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G27"/>
  <sheetViews>
    <sheetView zoomScaleNormal="100" workbookViewId="0">
      <selection activeCell="E7" sqref="E7"/>
    </sheetView>
  </sheetViews>
  <sheetFormatPr baseColWidth="10" defaultRowHeight="13.2" x14ac:dyDescent="0.25"/>
  <cols>
    <col min="7" max="7" width="17.44140625" bestFit="1" customWidth="1"/>
  </cols>
  <sheetData>
    <row r="1" spans="1:7" x14ac:dyDescent="0.25">
      <c r="A1" t="s">
        <v>0</v>
      </c>
      <c r="E1" s="1">
        <v>0.53</v>
      </c>
      <c r="G1" s="2" t="s">
        <v>62</v>
      </c>
    </row>
    <row r="2" spans="1:7" x14ac:dyDescent="0.25">
      <c r="A2" s="2" t="s">
        <v>72</v>
      </c>
      <c r="E2" s="1">
        <v>0.55000000000000004</v>
      </c>
      <c r="G2" s="2"/>
    </row>
    <row r="3" spans="1:7" x14ac:dyDescent="0.25">
      <c r="A3" t="s">
        <v>4</v>
      </c>
      <c r="D3" t="s">
        <v>1</v>
      </c>
      <c r="E3" s="1">
        <v>17</v>
      </c>
      <c r="G3" s="47" t="s">
        <v>60</v>
      </c>
    </row>
    <row r="4" spans="1:7" x14ac:dyDescent="0.25">
      <c r="D4" t="s">
        <v>5</v>
      </c>
      <c r="E4" s="1">
        <v>26</v>
      </c>
      <c r="G4" s="48" t="s">
        <v>55</v>
      </c>
    </row>
    <row r="5" spans="1:7" x14ac:dyDescent="0.25">
      <c r="D5" t="s">
        <v>2</v>
      </c>
      <c r="E5" s="1">
        <v>32.5</v>
      </c>
      <c r="G5" s="49"/>
    </row>
    <row r="6" spans="1:7" x14ac:dyDescent="0.25">
      <c r="A6" s="2" t="s">
        <v>73</v>
      </c>
      <c r="E6" s="1">
        <v>15</v>
      </c>
      <c r="G6" s="49"/>
    </row>
    <row r="7" spans="1:7" x14ac:dyDescent="0.25">
      <c r="A7" s="2" t="s">
        <v>74</v>
      </c>
      <c r="E7" s="1">
        <v>30</v>
      </c>
      <c r="G7" s="49"/>
    </row>
    <row r="8" spans="1:7" x14ac:dyDescent="0.25">
      <c r="G8" s="49"/>
    </row>
    <row r="9" spans="1:7" x14ac:dyDescent="0.25">
      <c r="G9" s="50"/>
    </row>
    <row r="10" spans="1:7" x14ac:dyDescent="0.25">
      <c r="A10" s="61" t="s">
        <v>25</v>
      </c>
      <c r="B10" s="61" t="s">
        <v>28</v>
      </c>
      <c r="C10" s="61" t="s">
        <v>29</v>
      </c>
      <c r="D10" s="2"/>
    </row>
    <row r="11" spans="1:7" x14ac:dyDescent="0.25">
      <c r="A11" s="61" t="b">
        <v>0</v>
      </c>
      <c r="B11" s="61" t="b">
        <v>0</v>
      </c>
      <c r="C11" s="61" t="b">
        <v>0</v>
      </c>
      <c r="D11" s="2"/>
    </row>
    <row r="12" spans="1:7" x14ac:dyDescent="0.25">
      <c r="A12" s="61" t="s">
        <v>27</v>
      </c>
      <c r="B12" s="61" t="s">
        <v>26</v>
      </c>
      <c r="C12" s="61" t="s">
        <v>30</v>
      </c>
      <c r="D12" s="2"/>
    </row>
    <row r="13" spans="1:7" x14ac:dyDescent="0.25">
      <c r="A13" s="61" t="b">
        <v>0</v>
      </c>
      <c r="B13" s="61" t="b">
        <v>0</v>
      </c>
      <c r="C13" s="61" t="b">
        <v>0</v>
      </c>
      <c r="D13" s="2"/>
    </row>
    <row r="14" spans="1:7" x14ac:dyDescent="0.25">
      <c r="A14" s="61" t="s">
        <v>31</v>
      </c>
      <c r="B14" s="61" t="s">
        <v>32</v>
      </c>
      <c r="C14" s="61" t="s">
        <v>33</v>
      </c>
      <c r="D14" s="2"/>
    </row>
    <row r="15" spans="1:7" x14ac:dyDescent="0.25">
      <c r="A15" s="61" t="b">
        <v>0</v>
      </c>
      <c r="B15" s="61" t="b">
        <v>0</v>
      </c>
      <c r="C15" s="61" t="b">
        <v>0</v>
      </c>
      <c r="D15" s="2"/>
    </row>
    <row r="16" spans="1:7" x14ac:dyDescent="0.25">
      <c r="A16" s="61"/>
      <c r="B16" s="61"/>
      <c r="C16" s="61"/>
      <c r="D16" s="2"/>
    </row>
    <row r="17" spans="1:4" ht="26.4" x14ac:dyDescent="0.25">
      <c r="A17" s="64" t="s">
        <v>54</v>
      </c>
      <c r="B17" s="65" t="b">
        <v>0</v>
      </c>
      <c r="C17" s="61"/>
      <c r="D17" s="2"/>
    </row>
    <row r="18" spans="1:4" x14ac:dyDescent="0.25">
      <c r="A18" s="61"/>
      <c r="B18" s="61"/>
      <c r="C18" s="61"/>
      <c r="D18" s="2"/>
    </row>
    <row r="19" spans="1:4" x14ac:dyDescent="0.25">
      <c r="A19" s="61" t="s">
        <v>64</v>
      </c>
      <c r="B19" s="62" t="b">
        <v>0</v>
      </c>
      <c r="C19" s="62"/>
      <c r="D19" s="2"/>
    </row>
    <row r="20" spans="1:4" x14ac:dyDescent="0.25">
      <c r="A20" s="61"/>
      <c r="B20" s="61"/>
      <c r="C20" s="61"/>
      <c r="D20" s="2"/>
    </row>
    <row r="21" spans="1:4" x14ac:dyDescent="0.25">
      <c r="A21" s="61" t="s">
        <v>71</v>
      </c>
      <c r="B21" s="62" t="b">
        <v>0</v>
      </c>
      <c r="C21" s="63"/>
      <c r="D21" s="2"/>
    </row>
    <row r="22" spans="1:4" x14ac:dyDescent="0.25">
      <c r="A22" s="2"/>
      <c r="B22" s="2"/>
      <c r="C22" s="2"/>
      <c r="D22" s="2"/>
    </row>
    <row r="23" spans="1:4" x14ac:dyDescent="0.25">
      <c r="A23" s="2"/>
      <c r="B23" s="2"/>
      <c r="C23" s="2"/>
      <c r="D23" s="2"/>
    </row>
    <row r="24" spans="1:4" x14ac:dyDescent="0.25">
      <c r="A24" s="2"/>
      <c r="B24" s="2"/>
      <c r="C24" s="2"/>
      <c r="D24" s="2"/>
    </row>
    <row r="25" spans="1:4" x14ac:dyDescent="0.25">
      <c r="A25" s="2"/>
      <c r="B25" s="2"/>
      <c r="C25" s="2"/>
      <c r="D25" s="2"/>
    </row>
    <row r="26" spans="1:4" x14ac:dyDescent="0.25">
      <c r="A26" s="2"/>
      <c r="B26" s="2"/>
      <c r="C26" s="2"/>
      <c r="D26" s="2"/>
    </row>
    <row r="27" spans="1:4" x14ac:dyDescent="0.25">
      <c r="A27" s="2"/>
      <c r="B27" s="2"/>
      <c r="C27" s="2"/>
      <c r="D27" s="2"/>
    </row>
  </sheetData>
  <printOptions horizontalCentered="1"/>
  <pageMargins left="0.78740157480314965" right="0.78740157480314965" top="0.98425196850393704" bottom="0.98425196850393704" header="0.51181102362204722" footer="0.51181102362204722"/>
  <pageSetup orientation="portrait" horizontalDpi="4294967292" verticalDpi="300" r:id="rId1"/>
  <headerFooter alignWithMargins="0">
    <oddFooter>&amp;L&amp;F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MN26"/>
  <sheetViews>
    <sheetView workbookViewId="0">
      <selection activeCell="C21" sqref="C21"/>
    </sheetView>
  </sheetViews>
  <sheetFormatPr baseColWidth="10" defaultRowHeight="13.2" x14ac:dyDescent="0.25"/>
  <cols>
    <col min="1" max="1" width="24.44140625" bestFit="1" customWidth="1"/>
    <col min="2" max="2" width="13.88671875" bestFit="1" customWidth="1"/>
  </cols>
  <sheetData>
    <row r="1" spans="1:3" x14ac:dyDescent="0.25">
      <c r="B1" s="2" t="s">
        <v>51</v>
      </c>
      <c r="C1" s="2" t="s">
        <v>50</v>
      </c>
    </row>
    <row r="2" spans="1:3" x14ac:dyDescent="0.25">
      <c r="A2" s="2" t="s">
        <v>55</v>
      </c>
      <c r="B2" s="2">
        <f>'Frais de déplacement'!E15</f>
        <v>0</v>
      </c>
      <c r="C2" s="2">
        <f>B2*2</f>
        <v>0</v>
      </c>
    </row>
    <row r="3" spans="1:3" x14ac:dyDescent="0.25">
      <c r="A3" t="s">
        <v>38</v>
      </c>
      <c r="B3">
        <f t="shared" ref="B3:B19" si="0">C3/2</f>
        <v>126</v>
      </c>
      <c r="C3">
        <v>252</v>
      </c>
    </row>
    <row r="4" spans="1:3" x14ac:dyDescent="0.25">
      <c r="A4" t="s">
        <v>39</v>
      </c>
      <c r="B4">
        <f t="shared" si="0"/>
        <v>823</v>
      </c>
      <c r="C4" s="42">
        <v>1646</v>
      </c>
    </row>
    <row r="5" spans="1:3" x14ac:dyDescent="0.25">
      <c r="A5" t="s">
        <v>40</v>
      </c>
      <c r="B5">
        <f t="shared" si="0"/>
        <v>148</v>
      </c>
      <c r="C5">
        <v>296</v>
      </c>
    </row>
    <row r="6" spans="1:3" x14ac:dyDescent="0.25">
      <c r="A6" t="s">
        <v>41</v>
      </c>
      <c r="B6">
        <f t="shared" si="0"/>
        <v>88</v>
      </c>
      <c r="C6">
        <v>176</v>
      </c>
    </row>
    <row r="7" spans="1:3" x14ac:dyDescent="0.25">
      <c r="A7" t="s">
        <v>35</v>
      </c>
      <c r="B7">
        <f t="shared" si="0"/>
        <v>1054</v>
      </c>
      <c r="C7" s="42">
        <v>2108</v>
      </c>
    </row>
    <row r="8" spans="1:3" x14ac:dyDescent="0.25">
      <c r="A8" t="s">
        <v>36</v>
      </c>
      <c r="B8">
        <f t="shared" si="0"/>
        <v>441</v>
      </c>
      <c r="C8">
        <v>882</v>
      </c>
    </row>
    <row r="9" spans="1:3" x14ac:dyDescent="0.25">
      <c r="A9" t="s">
        <v>37</v>
      </c>
      <c r="B9">
        <f t="shared" si="0"/>
        <v>80</v>
      </c>
      <c r="C9">
        <v>160</v>
      </c>
    </row>
    <row r="10" spans="1:3" x14ac:dyDescent="0.25">
      <c r="A10" s="2" t="s">
        <v>56</v>
      </c>
      <c r="B10">
        <f t="shared" si="0"/>
        <v>150</v>
      </c>
      <c r="C10">
        <v>300</v>
      </c>
    </row>
    <row r="11" spans="1:3" x14ac:dyDescent="0.25">
      <c r="A11" t="s">
        <v>42</v>
      </c>
      <c r="B11">
        <f t="shared" si="0"/>
        <v>560</v>
      </c>
      <c r="C11" s="42">
        <v>1120</v>
      </c>
    </row>
    <row r="12" spans="1:3" x14ac:dyDescent="0.25">
      <c r="A12" t="s">
        <v>43</v>
      </c>
      <c r="B12">
        <f t="shared" si="0"/>
        <v>104</v>
      </c>
      <c r="C12">
        <v>208</v>
      </c>
    </row>
    <row r="13" spans="1:3" x14ac:dyDescent="0.25">
      <c r="A13" t="s">
        <v>44</v>
      </c>
      <c r="B13">
        <f t="shared" si="0"/>
        <v>152</v>
      </c>
      <c r="C13">
        <v>304</v>
      </c>
    </row>
    <row r="14" spans="1:3" x14ac:dyDescent="0.25">
      <c r="A14" t="s">
        <v>45</v>
      </c>
      <c r="B14">
        <f t="shared" si="0"/>
        <v>441</v>
      </c>
      <c r="C14">
        <v>882</v>
      </c>
    </row>
    <row r="15" spans="1:3" x14ac:dyDescent="0.25">
      <c r="A15" s="2" t="s">
        <v>52</v>
      </c>
      <c r="B15">
        <f t="shared" si="0"/>
        <v>335</v>
      </c>
      <c r="C15">
        <v>670</v>
      </c>
    </row>
    <row r="16" spans="1:3" x14ac:dyDescent="0.25">
      <c r="A16" t="s">
        <v>46</v>
      </c>
      <c r="B16">
        <f t="shared" si="0"/>
        <v>80</v>
      </c>
      <c r="C16">
        <v>160</v>
      </c>
    </row>
    <row r="17" spans="1:3 7788:7788" x14ac:dyDescent="0.25">
      <c r="A17" t="s">
        <v>47</v>
      </c>
      <c r="B17">
        <f t="shared" si="0"/>
        <v>64</v>
      </c>
      <c r="C17">
        <v>128</v>
      </c>
    </row>
    <row r="18" spans="1:3 7788:7788" x14ac:dyDescent="0.25">
      <c r="A18" t="s">
        <v>48</v>
      </c>
      <c r="B18">
        <f t="shared" si="0"/>
        <v>152</v>
      </c>
      <c r="C18">
        <v>304</v>
      </c>
    </row>
    <row r="19" spans="1:3 7788:7788" x14ac:dyDescent="0.25">
      <c r="A19" t="s">
        <v>49</v>
      </c>
      <c r="B19">
        <f t="shared" si="0"/>
        <v>64</v>
      </c>
      <c r="C19">
        <v>128</v>
      </c>
    </row>
    <row r="21" spans="1:3 7788:7788" x14ac:dyDescent="0.25">
      <c r="C21" s="61" t="b">
        <v>0</v>
      </c>
    </row>
    <row r="23" spans="1:3 7788:7788" ht="26.4" x14ac:dyDescent="0.25">
      <c r="A23" s="45" t="s">
        <v>57</v>
      </c>
    </row>
    <row r="26" spans="1:3 7788:7788" x14ac:dyDescent="0.25">
      <c r="KMN26">
        <v>77777</v>
      </c>
    </row>
  </sheetData>
  <sortState ref="A3:C17">
    <sortCondition ref="A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10</vt:i4>
      </vt:variant>
    </vt:vector>
  </HeadingPairs>
  <TitlesOfParts>
    <vt:vector size="14" baseType="lpstr">
      <vt:lpstr>Frais de déplacement</vt:lpstr>
      <vt:lpstr>Tableau des paramètres de base</vt:lpstr>
      <vt:lpstr>Destination km</vt:lpstr>
      <vt:lpstr>Feuil1</vt:lpstr>
      <vt:lpstr>Allerretour</vt:lpstr>
      <vt:lpstr>Covoiturage</vt:lpstr>
      <vt:lpstr>Déjeuner</vt:lpstr>
      <vt:lpstr>Déplacement</vt:lpstr>
      <vt:lpstr>Destination</vt:lpstr>
      <vt:lpstr>Dîner</vt:lpstr>
      <vt:lpstr>kmaller</vt:lpstr>
      <vt:lpstr>Parents</vt:lpstr>
      <vt:lpstr>Recherche</vt:lpstr>
      <vt:lpstr>Souper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 Informatique</dc:creator>
  <dc:description>2 onglets masqués_x000d_
Dans l'onglet Destination Km, la cellule C21 (texte en blanc) mettre le texte en noir pour l'afficher_x000d_
Dans l'onglet Tableau des paramètres de base, la plage A10 à C21 est en blanc, mettre le texte en noir pour l'afficher</dc:description>
  <cp:lastModifiedBy>Service Informatique</cp:lastModifiedBy>
  <cp:lastPrinted>2019-01-10T17:32:28Z</cp:lastPrinted>
  <dcterms:created xsi:type="dcterms:W3CDTF">2011-11-14T18:30:11Z</dcterms:created>
  <dcterms:modified xsi:type="dcterms:W3CDTF">2019-01-10T17:34:13Z</dcterms:modified>
</cp:coreProperties>
</file>